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<sst xmlns="http://schemas.openxmlformats.org/spreadsheetml/2006/main" count="52" uniqueCount="52">
  <si>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ПСК им. Суворова</t>
  </si>
  <si>
    <t>ПСК  «Родники»</t>
  </si>
  <si>
    <t>ПСК  «Екимово»</t>
  </si>
  <si>
    <t>ПСК  Першинское</t>
  </si>
  <si>
    <t>ООО «Нива»</t>
  </si>
  <si>
    <t>ПСК «Куликово»</t>
  </si>
  <si>
    <t>ООО «Суерь»</t>
  </si>
  <si>
    <t>ООО  «Вагинское</t>
  </si>
  <si>
    <t>СПК «Разлив»</t>
  </si>
  <si>
    <t xml:space="preserve"> ЛПХ</t>
  </si>
  <si>
    <t>По  району</t>
  </si>
  <si>
    <t xml:space="preserve">в % к </t>
  </si>
  <si>
    <t xml:space="preserve"> плану</t>
  </si>
  <si>
    <t xml:space="preserve">зерновые </t>
  </si>
  <si>
    <t>и зернобо</t>
  </si>
  <si>
    <t>бовые</t>
  </si>
  <si>
    <t>Яровой сев , (га)</t>
  </si>
  <si>
    <t>из них</t>
  </si>
  <si>
    <t>пшеница</t>
  </si>
  <si>
    <t xml:space="preserve">     (га)</t>
  </si>
  <si>
    <t>ячмень</t>
  </si>
  <si>
    <t>овес</t>
  </si>
  <si>
    <t>Однолет-</t>
  </si>
  <si>
    <t xml:space="preserve">  Рапс</t>
  </si>
  <si>
    <t xml:space="preserve">  летние</t>
  </si>
  <si>
    <t xml:space="preserve">  Много-</t>
  </si>
  <si>
    <t xml:space="preserve"> ние на </t>
  </si>
  <si>
    <t xml:space="preserve">  корм</t>
  </si>
  <si>
    <t>Овощи</t>
  </si>
  <si>
    <t xml:space="preserve">  План</t>
  </si>
  <si>
    <t xml:space="preserve"> Всего</t>
  </si>
  <si>
    <t xml:space="preserve">      Наименование </t>
  </si>
  <si>
    <t xml:space="preserve">         хозяйства</t>
  </si>
  <si>
    <t xml:space="preserve"> Карто-</t>
  </si>
  <si>
    <t xml:space="preserve">  фель</t>
  </si>
  <si>
    <t>Прочие предприятия</t>
  </si>
  <si>
    <t>КФХ Монарев В.М.</t>
  </si>
  <si>
    <t>КФХ Кадочников Р.Н.</t>
  </si>
  <si>
    <t>КФХ Бояркин С.А.</t>
  </si>
  <si>
    <t>КФХ Иванов М.Г.</t>
  </si>
  <si>
    <t>КФХ Меньщиков АА</t>
  </si>
  <si>
    <t>КФХ Абабков А.И.</t>
  </si>
  <si>
    <t>КФХ Кузнецов Е.А.</t>
  </si>
  <si>
    <t xml:space="preserve"> Прочие КФХ</t>
  </si>
  <si>
    <t>гречиха</t>
  </si>
  <si>
    <t>горох</t>
  </si>
  <si>
    <t>КФХ Устюгов Ю.В.</t>
  </si>
  <si>
    <t>ООО «Памятное»</t>
  </si>
  <si>
    <t>Горч</t>
  </si>
  <si>
    <t>Соя</t>
  </si>
  <si>
    <t>2013  год</t>
  </si>
  <si>
    <t xml:space="preserve">Оперативная сводка на  22.05.2014 г.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</si>
</sst>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8" xfId="0" applyFont="1" applyBorder="1" applyAlignment="1">
      <alignment horizontal="justify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5" xfId="0" applyFont="1" applyBorder="1" applyAlignment="1">
      <alignment horizontal="justify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9" xfId="0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0" fontId="1" fillId="0" borderId="9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justify" wrapText="1"/>
    </xf>
    <xf numFmtId="0" fontId="1" fillId="0" borderId="4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0" fillId="0" borderId="11" xfId="0" applyFont="1" applyBorder="1" applyAlignment="1">
      <alignment horizontal="center"/>
    </xf>
    <xf numFmtId="0" fontId="1" fillId="0" borderId="3" xfId="0" applyFont="1" applyBorder="1" applyAlignment="1">
      <alignment horizontal="justify" wrapText="1"/>
    </xf>
    <xf numFmtId="0" fontId="1" fillId="0" borderId="1" xfId="0" applyFont="1" applyBorder="1" applyAlignment="1">
      <alignment wrapText="1"/>
    </xf>
    <xf numFmtId="168" fontId="1" fillId="0" borderId="5" xfId="0" applyNumberFormat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5" xfId="0" applyFont="1" applyBorder="1" applyAlignment="1">
      <alignment vertical="top" wrapText="1"/>
    </xf>
    <xf numFmtId="168" fontId="1" fillId="0" borderId="5" xfId="0" applyNumberFormat="1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4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4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5"/>
  <sheetViews>
    <sheetView tabSelected="1" workbookViewId="0" topLeftCell="A1">
      <selection activeCell="H44" sqref="H44"/>
    </sheetView>
  </sheetViews>
  <sheetFormatPr defaultColWidth="9.00390625" defaultRowHeight="12.75"/>
  <cols>
    <col min="1" max="1" width="18.125" style="0" customWidth="1"/>
    <col min="2" max="2" width="6.25390625" style="0" customWidth="1"/>
    <col min="3" max="3" width="6.00390625" style="0" customWidth="1"/>
    <col min="4" max="4" width="7.00390625" style="0" customWidth="1"/>
    <col min="6" max="6" width="8.125" style="0" customWidth="1"/>
    <col min="7" max="7" width="6.75390625" style="0" customWidth="1"/>
    <col min="8" max="8" width="5.875" style="0" customWidth="1"/>
    <col min="9" max="9" width="7.625" style="0" customWidth="1"/>
    <col min="10" max="10" width="6.00390625" style="0" customWidth="1"/>
    <col min="11" max="11" width="6.875" style="0" customWidth="1"/>
    <col min="12" max="12" width="8.375" style="0" customWidth="1"/>
    <col min="13" max="13" width="8.00390625" style="0" customWidth="1"/>
    <col min="14" max="14" width="6.25390625" style="0" customWidth="1"/>
    <col min="15" max="15" width="6.375" style="0" customWidth="1"/>
    <col min="16" max="16" width="7.125" style="0" customWidth="1"/>
    <col min="17" max="17" width="5.125" style="0" customWidth="1"/>
  </cols>
  <sheetData>
    <row r="2" spans="1:17" ht="12.75">
      <c r="A2" s="52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42"/>
    </row>
    <row r="3" spans="1:17" ht="12.75">
      <c r="A3" s="53" t="s">
        <v>31</v>
      </c>
      <c r="B3" s="60" t="s">
        <v>16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2"/>
      <c r="Q3" s="43"/>
    </row>
    <row r="4" spans="1:17" ht="12.75">
      <c r="A4" s="54"/>
      <c r="B4" s="1" t="s">
        <v>29</v>
      </c>
      <c r="C4" s="3" t="s">
        <v>30</v>
      </c>
      <c r="D4" s="3" t="s">
        <v>11</v>
      </c>
      <c r="E4" s="3" t="s">
        <v>13</v>
      </c>
      <c r="F4" s="60" t="s">
        <v>17</v>
      </c>
      <c r="G4" s="61"/>
      <c r="H4" s="61"/>
      <c r="I4" s="61"/>
      <c r="J4" s="62"/>
      <c r="K4" s="43" t="s">
        <v>49</v>
      </c>
      <c r="L4" s="5" t="s">
        <v>22</v>
      </c>
      <c r="M4" s="5" t="s">
        <v>25</v>
      </c>
      <c r="N4" s="1" t="s">
        <v>23</v>
      </c>
      <c r="O4" s="3" t="s">
        <v>33</v>
      </c>
      <c r="P4" s="3" t="s">
        <v>28</v>
      </c>
      <c r="Q4" s="5" t="s">
        <v>48</v>
      </c>
    </row>
    <row r="5" spans="1:17" ht="15.75" customHeight="1">
      <c r="A5" s="4" t="s">
        <v>32</v>
      </c>
      <c r="B5" s="2"/>
      <c r="C5" s="4"/>
      <c r="D5" s="4" t="s">
        <v>12</v>
      </c>
      <c r="E5" s="4" t="s">
        <v>14</v>
      </c>
      <c r="F5" s="32" t="s">
        <v>18</v>
      </c>
      <c r="G5" s="5" t="s">
        <v>20</v>
      </c>
      <c r="H5" s="6" t="s">
        <v>21</v>
      </c>
      <c r="I5" s="6" t="s">
        <v>44</v>
      </c>
      <c r="J5" s="6" t="s">
        <v>45</v>
      </c>
      <c r="K5" s="5"/>
      <c r="L5" s="5" t="s">
        <v>26</v>
      </c>
      <c r="M5" s="5" t="s">
        <v>24</v>
      </c>
      <c r="N5" s="5"/>
      <c r="O5" s="5" t="s">
        <v>34</v>
      </c>
      <c r="P5" s="5"/>
      <c r="Q5" s="5"/>
    </row>
    <row r="6" spans="1:17" ht="15.75" customHeight="1">
      <c r="A6" s="8"/>
      <c r="B6" s="8"/>
      <c r="C6" s="8"/>
      <c r="D6" s="8"/>
      <c r="E6" s="8" t="s">
        <v>15</v>
      </c>
      <c r="F6" s="6" t="s">
        <v>19</v>
      </c>
      <c r="G6" s="7"/>
      <c r="H6" s="7"/>
      <c r="I6" s="7"/>
      <c r="J6" s="7"/>
      <c r="K6" s="5"/>
      <c r="L6" s="5" t="s">
        <v>27</v>
      </c>
      <c r="M6" s="5"/>
      <c r="N6" s="5"/>
      <c r="O6" s="5"/>
      <c r="P6" s="5"/>
      <c r="Q6" s="5"/>
    </row>
    <row r="7" spans="1:17" ht="15.75" customHeight="1">
      <c r="A7" s="27" t="s">
        <v>0</v>
      </c>
      <c r="B7" s="9">
        <v>720</v>
      </c>
      <c r="C7" s="19">
        <f aca="true" t="shared" si="0" ref="C7:C25">E7+K7+L7+M7+N7+O7+P7</f>
        <v>300</v>
      </c>
      <c r="D7" s="35">
        <f aca="true" t="shared" si="1" ref="D7:D25">C7/B7*100</f>
        <v>41.66666666666667</v>
      </c>
      <c r="E7" s="10">
        <f aca="true" t="shared" si="2" ref="E7:E31">F7+G7+H7+J7</f>
        <v>300</v>
      </c>
      <c r="F7" s="10">
        <v>300</v>
      </c>
      <c r="G7" s="11"/>
      <c r="H7" s="11"/>
      <c r="I7" s="11"/>
      <c r="J7" s="11"/>
      <c r="K7" s="11"/>
      <c r="L7" s="37"/>
      <c r="M7" s="11"/>
      <c r="N7" s="19"/>
      <c r="O7" s="11"/>
      <c r="P7" s="11"/>
      <c r="Q7" s="19"/>
    </row>
    <row r="8" spans="1:17" ht="17.25" customHeight="1">
      <c r="A8" s="16" t="s">
        <v>1</v>
      </c>
      <c r="B8" s="17">
        <v>1709</v>
      </c>
      <c r="C8" s="19">
        <f t="shared" si="0"/>
        <v>905</v>
      </c>
      <c r="D8" s="35">
        <f t="shared" si="1"/>
        <v>52.95494441193681</v>
      </c>
      <c r="E8" s="18">
        <f>F8+G8+H8+J8+I8</f>
        <v>905</v>
      </c>
      <c r="F8" s="18">
        <v>715</v>
      </c>
      <c r="G8" s="19">
        <v>90</v>
      </c>
      <c r="H8" s="19">
        <v>100</v>
      </c>
      <c r="I8" s="19"/>
      <c r="J8" s="19"/>
      <c r="K8" s="19"/>
      <c r="L8" s="38"/>
      <c r="M8" s="19"/>
      <c r="N8" s="19"/>
      <c r="O8" s="19"/>
      <c r="P8" s="19"/>
      <c r="Q8" s="19"/>
    </row>
    <row r="9" spans="1:17" ht="17.25" customHeight="1">
      <c r="A9" s="12" t="s">
        <v>2</v>
      </c>
      <c r="B9" s="13">
        <v>0</v>
      </c>
      <c r="C9" s="19">
        <f t="shared" si="0"/>
        <v>0</v>
      </c>
      <c r="D9" s="35"/>
      <c r="E9" s="14">
        <f t="shared" si="2"/>
        <v>0</v>
      </c>
      <c r="F9" s="14"/>
      <c r="G9" s="15"/>
      <c r="H9" s="15"/>
      <c r="I9" s="15"/>
      <c r="J9" s="15"/>
      <c r="K9" s="15"/>
      <c r="L9" s="39"/>
      <c r="M9" s="15"/>
      <c r="N9" s="15"/>
      <c r="O9" s="15"/>
      <c r="P9" s="15"/>
      <c r="Q9" s="19"/>
    </row>
    <row r="10" spans="1:17" ht="14.25" customHeight="1">
      <c r="A10" s="33" t="s">
        <v>3</v>
      </c>
      <c r="B10" s="34">
        <v>2000</v>
      </c>
      <c r="C10" s="19">
        <f t="shared" si="0"/>
        <v>926</v>
      </c>
      <c r="D10" s="35">
        <f t="shared" si="1"/>
        <v>46.300000000000004</v>
      </c>
      <c r="E10" s="31">
        <f t="shared" si="2"/>
        <v>678</v>
      </c>
      <c r="F10" s="31">
        <v>678</v>
      </c>
      <c r="G10" s="29"/>
      <c r="H10" s="29"/>
      <c r="I10" s="29"/>
      <c r="J10" s="29"/>
      <c r="K10" s="19"/>
      <c r="L10" s="38">
        <v>248</v>
      </c>
      <c r="M10" s="19"/>
      <c r="N10" s="19"/>
      <c r="O10" s="19"/>
      <c r="P10" s="19"/>
      <c r="Q10" s="19"/>
    </row>
    <row r="11" spans="1:17" ht="15" customHeight="1">
      <c r="A11" s="20" t="s">
        <v>4</v>
      </c>
      <c r="B11" s="20">
        <v>1010</v>
      </c>
      <c r="C11" s="19">
        <f t="shared" si="0"/>
        <v>450</v>
      </c>
      <c r="D11" s="35">
        <f t="shared" si="1"/>
        <v>44.554455445544555</v>
      </c>
      <c r="E11" s="19">
        <f t="shared" si="2"/>
        <v>450</v>
      </c>
      <c r="F11" s="19">
        <v>100</v>
      </c>
      <c r="G11" s="19">
        <v>350</v>
      </c>
      <c r="H11" s="19"/>
      <c r="I11" s="19"/>
      <c r="J11" s="19"/>
      <c r="K11" s="19"/>
      <c r="L11" s="38"/>
      <c r="M11" s="19"/>
      <c r="N11" s="19"/>
      <c r="O11" s="19"/>
      <c r="P11" s="19"/>
      <c r="Q11" s="19"/>
    </row>
    <row r="12" spans="1:17" ht="12.75">
      <c r="A12" s="20" t="s">
        <v>5</v>
      </c>
      <c r="B12" s="20">
        <v>2609</v>
      </c>
      <c r="C12" s="19">
        <f t="shared" si="0"/>
        <v>1700</v>
      </c>
      <c r="D12" s="35">
        <f t="shared" si="1"/>
        <v>65.15906477577616</v>
      </c>
      <c r="E12" s="19">
        <f t="shared" si="2"/>
        <v>1400</v>
      </c>
      <c r="F12" s="19">
        <v>1400</v>
      </c>
      <c r="G12" s="19"/>
      <c r="H12" s="19"/>
      <c r="I12" s="19"/>
      <c r="J12" s="19"/>
      <c r="K12" s="19">
        <v>300</v>
      </c>
      <c r="L12" s="38"/>
      <c r="M12" s="19"/>
      <c r="N12" s="19"/>
      <c r="O12" s="19"/>
      <c r="P12" s="19"/>
      <c r="Q12" s="19"/>
    </row>
    <row r="13" spans="1:17" ht="12.75">
      <c r="A13" s="16" t="s">
        <v>7</v>
      </c>
      <c r="B13" s="20">
        <v>1199</v>
      </c>
      <c r="C13" s="19">
        <f t="shared" si="0"/>
        <v>819</v>
      </c>
      <c r="D13" s="35">
        <f t="shared" si="1"/>
        <v>68.30692243536281</v>
      </c>
      <c r="E13" s="19">
        <f t="shared" si="2"/>
        <v>541</v>
      </c>
      <c r="F13" s="19">
        <v>541</v>
      </c>
      <c r="G13" s="19"/>
      <c r="H13" s="19"/>
      <c r="I13" s="19"/>
      <c r="J13" s="19"/>
      <c r="K13" s="19"/>
      <c r="L13" s="38">
        <v>278</v>
      </c>
      <c r="M13" s="19"/>
      <c r="N13" s="19"/>
      <c r="O13" s="19"/>
      <c r="P13" s="19"/>
      <c r="Q13" s="19"/>
    </row>
    <row r="14" spans="1:17" ht="12.75">
      <c r="A14" s="30" t="s">
        <v>6</v>
      </c>
      <c r="B14" s="13">
        <v>570</v>
      </c>
      <c r="C14" s="19"/>
      <c r="D14" s="35"/>
      <c r="E14" s="19"/>
      <c r="F14" s="19"/>
      <c r="G14" s="19"/>
      <c r="H14" s="19"/>
      <c r="I14" s="19"/>
      <c r="J14" s="19"/>
      <c r="K14" s="19"/>
      <c r="L14" s="38"/>
      <c r="M14" s="19"/>
      <c r="N14" s="19"/>
      <c r="O14" s="19"/>
      <c r="P14" s="19"/>
      <c r="Q14" s="19"/>
    </row>
    <row r="15" spans="1:19" ht="12.75">
      <c r="A15" s="30" t="s">
        <v>47</v>
      </c>
      <c r="B15" s="13">
        <v>1700</v>
      </c>
      <c r="C15" s="19">
        <f t="shared" si="0"/>
        <v>850</v>
      </c>
      <c r="D15" s="35">
        <f t="shared" si="1"/>
        <v>50</v>
      </c>
      <c r="E15" s="19">
        <f t="shared" si="2"/>
        <v>850</v>
      </c>
      <c r="F15" s="19">
        <v>250</v>
      </c>
      <c r="G15" s="19"/>
      <c r="H15" s="19">
        <v>600</v>
      </c>
      <c r="I15" s="19"/>
      <c r="J15" s="19"/>
      <c r="K15" s="19"/>
      <c r="L15" s="38"/>
      <c r="M15" s="19"/>
      <c r="N15" s="19"/>
      <c r="O15" s="19"/>
      <c r="P15" s="19"/>
      <c r="Q15" s="19"/>
      <c r="S15" s="28"/>
    </row>
    <row r="16" spans="1:17" ht="12.75">
      <c r="A16" s="16" t="s">
        <v>8</v>
      </c>
      <c r="B16" s="17">
        <v>2000</v>
      </c>
      <c r="C16" s="19">
        <f t="shared" si="0"/>
        <v>1000</v>
      </c>
      <c r="D16" s="35">
        <f t="shared" si="1"/>
        <v>50</v>
      </c>
      <c r="E16" s="19">
        <f t="shared" si="2"/>
        <v>1000</v>
      </c>
      <c r="F16" s="19">
        <v>700</v>
      </c>
      <c r="G16" s="19">
        <v>300</v>
      </c>
      <c r="H16" s="19"/>
      <c r="I16" s="19"/>
      <c r="J16" s="19"/>
      <c r="K16" s="19"/>
      <c r="L16" s="38"/>
      <c r="M16" s="19"/>
      <c r="N16" s="19"/>
      <c r="O16" s="19"/>
      <c r="P16" s="19"/>
      <c r="Q16" s="19"/>
    </row>
    <row r="17" spans="1:17" ht="12.75">
      <c r="A17" s="16"/>
      <c r="B17" s="17">
        <v>0</v>
      </c>
      <c r="C17" s="19">
        <f t="shared" si="0"/>
        <v>0</v>
      </c>
      <c r="D17" s="35"/>
      <c r="E17" s="19">
        <f t="shared" si="2"/>
        <v>0</v>
      </c>
      <c r="F17" s="19"/>
      <c r="G17" s="19"/>
      <c r="H17" s="19"/>
      <c r="I17" s="19"/>
      <c r="J17" s="19"/>
      <c r="K17" s="19"/>
      <c r="L17" s="38"/>
      <c r="M17" s="19"/>
      <c r="N17" s="19"/>
      <c r="O17" s="19"/>
      <c r="P17" s="19"/>
      <c r="Q17" s="19"/>
    </row>
    <row r="18" spans="1:17" ht="12.75" customHeight="1">
      <c r="A18" s="16" t="s">
        <v>35</v>
      </c>
      <c r="B18" s="9">
        <v>1625</v>
      </c>
      <c r="C18" s="19">
        <f>E18+K18+L18+M18+N18+O18+P18+Q18</f>
        <v>0</v>
      </c>
      <c r="D18" s="35">
        <f t="shared" si="1"/>
        <v>0</v>
      </c>
      <c r="E18" s="19">
        <f t="shared" si="2"/>
        <v>0</v>
      </c>
      <c r="F18" s="19"/>
      <c r="G18" s="19"/>
      <c r="H18" s="19"/>
      <c r="I18" s="19"/>
      <c r="J18" s="19"/>
      <c r="K18" s="11"/>
      <c r="L18" s="37"/>
      <c r="M18" s="11"/>
      <c r="N18" s="11"/>
      <c r="O18" s="11"/>
      <c r="P18" s="11"/>
      <c r="Q18" s="19"/>
    </row>
    <row r="19" spans="1:17" ht="12.75">
      <c r="A19" s="16" t="s">
        <v>36</v>
      </c>
      <c r="B19" s="20">
        <v>200</v>
      </c>
      <c r="C19" s="19">
        <f t="shared" si="0"/>
        <v>120</v>
      </c>
      <c r="D19" s="35">
        <f t="shared" si="1"/>
        <v>60</v>
      </c>
      <c r="E19" s="19">
        <f t="shared" si="2"/>
        <v>120</v>
      </c>
      <c r="F19" s="19">
        <v>25</v>
      </c>
      <c r="G19" s="19">
        <v>95</v>
      </c>
      <c r="H19" s="19"/>
      <c r="I19" s="19"/>
      <c r="J19" s="19"/>
      <c r="K19" s="19"/>
      <c r="L19" s="38"/>
      <c r="M19" s="19"/>
      <c r="N19" s="19"/>
      <c r="O19" s="19"/>
      <c r="P19" s="19"/>
      <c r="Q19" s="19"/>
    </row>
    <row r="20" spans="1:17" ht="13.5" customHeight="1">
      <c r="A20" s="16" t="s">
        <v>37</v>
      </c>
      <c r="B20" s="20">
        <v>1080</v>
      </c>
      <c r="C20" s="19">
        <f t="shared" si="0"/>
        <v>750</v>
      </c>
      <c r="D20" s="35">
        <f t="shared" si="1"/>
        <v>69.44444444444444</v>
      </c>
      <c r="E20" s="19">
        <f t="shared" si="2"/>
        <v>750</v>
      </c>
      <c r="F20" s="19">
        <v>670</v>
      </c>
      <c r="G20" s="19"/>
      <c r="H20" s="19">
        <v>80</v>
      </c>
      <c r="I20" s="19"/>
      <c r="J20" s="19"/>
      <c r="K20" s="19"/>
      <c r="L20" s="38"/>
      <c r="M20" s="19"/>
      <c r="N20" s="19"/>
      <c r="O20" s="19"/>
      <c r="P20" s="19"/>
      <c r="Q20" s="19"/>
    </row>
    <row r="21" spans="1:17" ht="13.5" customHeight="1">
      <c r="A21" s="16" t="s">
        <v>38</v>
      </c>
      <c r="B21" s="20">
        <v>720</v>
      </c>
      <c r="C21" s="19">
        <f t="shared" si="0"/>
        <v>500</v>
      </c>
      <c r="D21" s="35">
        <f t="shared" si="1"/>
        <v>69.44444444444444</v>
      </c>
      <c r="E21" s="19">
        <f t="shared" si="2"/>
        <v>465</v>
      </c>
      <c r="F21" s="19">
        <v>465</v>
      </c>
      <c r="G21" s="19"/>
      <c r="H21" s="19"/>
      <c r="I21" s="19"/>
      <c r="J21" s="19"/>
      <c r="K21" s="19">
        <v>35</v>
      </c>
      <c r="L21" s="38"/>
      <c r="M21" s="19"/>
      <c r="N21" s="19"/>
      <c r="O21" s="19"/>
      <c r="P21" s="19"/>
      <c r="Q21" s="19"/>
    </row>
    <row r="22" spans="1:17" ht="13.5" customHeight="1">
      <c r="A22" s="16" t="s">
        <v>46</v>
      </c>
      <c r="B22" s="20">
        <v>200</v>
      </c>
      <c r="C22" s="19">
        <f>E22+K22+L22+M22+N22+O22+P22+Q22</f>
        <v>220</v>
      </c>
      <c r="D22" s="35">
        <f t="shared" si="1"/>
        <v>110.00000000000001</v>
      </c>
      <c r="E22" s="19">
        <f t="shared" si="2"/>
        <v>120</v>
      </c>
      <c r="F22" s="19"/>
      <c r="G22" s="19"/>
      <c r="H22" s="19">
        <v>120</v>
      </c>
      <c r="I22" s="19"/>
      <c r="J22" s="19"/>
      <c r="K22" s="19"/>
      <c r="L22" s="38"/>
      <c r="M22" s="19">
        <v>100</v>
      </c>
      <c r="N22" s="19"/>
      <c r="O22" s="19"/>
      <c r="P22" s="19"/>
      <c r="Q22" s="19"/>
    </row>
    <row r="23" spans="1:17" ht="13.5" customHeight="1">
      <c r="A23" s="16" t="s">
        <v>39</v>
      </c>
      <c r="B23" s="20">
        <v>750</v>
      </c>
      <c r="C23" s="19">
        <f t="shared" si="0"/>
        <v>750</v>
      </c>
      <c r="D23" s="35">
        <f t="shared" si="1"/>
        <v>100</v>
      </c>
      <c r="E23" s="19">
        <f t="shared" si="2"/>
        <v>750</v>
      </c>
      <c r="F23" s="19">
        <v>750</v>
      </c>
      <c r="G23" s="19"/>
      <c r="H23" s="19"/>
      <c r="I23" s="19"/>
      <c r="J23" s="19"/>
      <c r="K23" s="19"/>
      <c r="L23" s="38"/>
      <c r="M23" s="19"/>
      <c r="N23" s="19"/>
      <c r="O23" s="19"/>
      <c r="P23" s="19"/>
      <c r="Q23" s="19"/>
    </row>
    <row r="24" spans="1:17" ht="13.5" customHeight="1">
      <c r="A24" s="16" t="s">
        <v>40</v>
      </c>
      <c r="B24" s="20">
        <v>340</v>
      </c>
      <c r="C24" s="19">
        <f t="shared" si="0"/>
        <v>200</v>
      </c>
      <c r="D24" s="35">
        <f t="shared" si="1"/>
        <v>58.82352941176471</v>
      </c>
      <c r="E24" s="19">
        <f t="shared" si="2"/>
        <v>200</v>
      </c>
      <c r="F24" s="19">
        <v>200</v>
      </c>
      <c r="G24" s="19"/>
      <c r="H24" s="19"/>
      <c r="I24" s="19"/>
      <c r="J24" s="19"/>
      <c r="K24" s="19"/>
      <c r="L24" s="38"/>
      <c r="M24" s="19"/>
      <c r="N24" s="19"/>
      <c r="O24" s="19"/>
      <c r="P24" s="19"/>
      <c r="Q24" s="19"/>
    </row>
    <row r="25" spans="1:17" ht="13.5" customHeight="1">
      <c r="A25" s="16" t="s">
        <v>41</v>
      </c>
      <c r="B25" s="20">
        <v>300</v>
      </c>
      <c r="C25" s="19">
        <f t="shared" si="0"/>
        <v>170</v>
      </c>
      <c r="D25" s="35">
        <f t="shared" si="1"/>
        <v>56.666666666666664</v>
      </c>
      <c r="E25" s="19">
        <f t="shared" si="2"/>
        <v>170</v>
      </c>
      <c r="F25" s="19">
        <v>170</v>
      </c>
      <c r="G25" s="19"/>
      <c r="H25" s="19"/>
      <c r="I25" s="19"/>
      <c r="J25" s="19"/>
      <c r="K25" s="19"/>
      <c r="L25" s="38"/>
      <c r="M25" s="19"/>
      <c r="N25" s="19"/>
      <c r="O25" s="19"/>
      <c r="P25" s="19"/>
      <c r="Q25" s="19"/>
    </row>
    <row r="26" spans="1:17" ht="15" customHeight="1">
      <c r="A26" s="27" t="s">
        <v>42</v>
      </c>
      <c r="B26" s="55">
        <v>1000</v>
      </c>
      <c r="C26" s="50">
        <f>E26+K26+L26+M26+N26+O26++P26</f>
        <v>600</v>
      </c>
      <c r="D26" s="51">
        <f>C26/B26*100</f>
        <v>60</v>
      </c>
      <c r="E26" s="19">
        <f t="shared" si="2"/>
        <v>600</v>
      </c>
      <c r="F26" s="19">
        <v>600</v>
      </c>
      <c r="G26" s="19"/>
      <c r="H26" s="19"/>
      <c r="I26" s="19"/>
      <c r="J26" s="19"/>
      <c r="K26" s="57"/>
      <c r="L26" s="63"/>
      <c r="M26" s="57"/>
      <c r="N26" s="57"/>
      <c r="O26" s="57"/>
      <c r="P26" s="57"/>
      <c r="Q26" s="19"/>
    </row>
    <row r="27" spans="1:17" ht="12.75" customHeight="1" hidden="1">
      <c r="A27" s="27"/>
      <c r="B27" s="56"/>
      <c r="C27" s="50"/>
      <c r="D27" s="51"/>
      <c r="E27" s="19">
        <f t="shared" si="2"/>
        <v>0</v>
      </c>
      <c r="F27" s="19"/>
      <c r="G27" s="19"/>
      <c r="H27" s="19"/>
      <c r="I27" s="19"/>
      <c r="J27" s="19"/>
      <c r="K27" s="58"/>
      <c r="L27" s="64"/>
      <c r="M27" s="58"/>
      <c r="N27" s="58"/>
      <c r="O27" s="58"/>
      <c r="P27" s="58"/>
      <c r="Q27" s="19"/>
    </row>
    <row r="28" spans="1:17" ht="14.25" customHeight="1">
      <c r="A28" s="48" t="s">
        <v>43</v>
      </c>
      <c r="B28" s="48">
        <v>385</v>
      </c>
      <c r="C28" s="50">
        <f>E28+K28+L28+M28+N28+O28+P28</f>
        <v>110</v>
      </c>
      <c r="D28" s="51">
        <v>0</v>
      </c>
      <c r="E28" s="19">
        <f>F28+G28+H28+J28</f>
        <v>50</v>
      </c>
      <c r="F28" s="19">
        <v>50</v>
      </c>
      <c r="G28" s="19"/>
      <c r="H28" s="19"/>
      <c r="I28" s="19"/>
      <c r="J28" s="19"/>
      <c r="K28" s="44"/>
      <c r="L28" s="46"/>
      <c r="M28" s="44"/>
      <c r="N28" s="44"/>
      <c r="O28" s="44">
        <v>60</v>
      </c>
      <c r="P28" s="44"/>
      <c r="Q28" s="19"/>
    </row>
    <row r="29" spans="1:17" ht="13.5" customHeight="1" hidden="1" thickBot="1">
      <c r="A29" s="49"/>
      <c r="B29" s="49"/>
      <c r="C29" s="50"/>
      <c r="D29" s="51"/>
      <c r="E29" s="19">
        <f t="shared" si="2"/>
        <v>0</v>
      </c>
      <c r="F29" s="19"/>
      <c r="G29" s="19"/>
      <c r="H29" s="19"/>
      <c r="I29" s="19"/>
      <c r="J29" s="19"/>
      <c r="K29" s="45"/>
      <c r="L29" s="47"/>
      <c r="M29" s="45"/>
      <c r="N29" s="45"/>
      <c r="O29" s="45"/>
      <c r="P29" s="45"/>
      <c r="Q29" s="19"/>
    </row>
    <row r="30" spans="1:17" ht="3" customHeight="1" hidden="1" thickBot="1">
      <c r="A30" s="21"/>
      <c r="B30" s="22"/>
      <c r="C30" s="19"/>
      <c r="D30" s="35"/>
      <c r="E30" s="19">
        <f t="shared" si="2"/>
        <v>0</v>
      </c>
      <c r="F30" s="19"/>
      <c r="G30" s="19"/>
      <c r="H30" s="19"/>
      <c r="I30" s="19"/>
      <c r="J30" s="19"/>
      <c r="K30" s="23"/>
      <c r="L30" s="40"/>
      <c r="M30" s="23"/>
      <c r="N30" s="23"/>
      <c r="O30" s="23"/>
      <c r="P30" s="23"/>
      <c r="Q30" s="19"/>
    </row>
    <row r="31" spans="1:17" ht="12.75">
      <c r="A31" s="16" t="s">
        <v>9</v>
      </c>
      <c r="B31" s="17">
        <v>3653</v>
      </c>
      <c r="C31" s="19">
        <f>E31+K31+L31+M31+N31+O31+P31</f>
        <v>2405</v>
      </c>
      <c r="D31" s="35">
        <f>C31/B31*100</f>
        <v>65.83629893238434</v>
      </c>
      <c r="E31" s="19">
        <f t="shared" si="2"/>
        <v>1485</v>
      </c>
      <c r="F31" s="19">
        <v>985</v>
      </c>
      <c r="G31" s="19">
        <v>300</v>
      </c>
      <c r="H31" s="19">
        <v>200</v>
      </c>
      <c r="I31" s="19"/>
      <c r="J31" s="19"/>
      <c r="K31" s="19"/>
      <c r="L31" s="38"/>
      <c r="M31" s="19"/>
      <c r="N31" s="19"/>
      <c r="O31" s="19">
        <v>700</v>
      </c>
      <c r="P31" s="19">
        <v>220</v>
      </c>
      <c r="Q31" s="19"/>
    </row>
    <row r="32" spans="1:17" ht="12.75">
      <c r="A32" s="26" t="s">
        <v>10</v>
      </c>
      <c r="B32" s="24">
        <f>B7+B8+B9+B10+B11+B12+B13+B14+B15+B16+B17+B18+B19+B20+B21+B22+B23+B24+B25+B26+B28+B31</f>
        <v>23770</v>
      </c>
      <c r="C32" s="36">
        <f>SUM(C7:C31)</f>
        <v>12775</v>
      </c>
      <c r="D32" s="35">
        <f>C32/B32*100</f>
        <v>53.74421539755995</v>
      </c>
      <c r="E32" s="36">
        <f>SUM(E7:E31)</f>
        <v>10834</v>
      </c>
      <c r="F32" s="36">
        <f>SUM(F7:F31)</f>
        <v>8599</v>
      </c>
      <c r="G32" s="36">
        <f>SUM(G7:G31)</f>
        <v>1135</v>
      </c>
      <c r="H32" s="36">
        <f>H6+H7+H8+H9+H10+H11+H12+H13+H14+H15+H16+H17+H18+H19+H20+H21+H22+H23+H24+H25+H26+H28+H31</f>
        <v>1100</v>
      </c>
      <c r="I32" s="36">
        <f>SUM(I6:I31)</f>
        <v>0</v>
      </c>
      <c r="J32" s="36">
        <f>SUM(J6:J31)</f>
        <v>0</v>
      </c>
      <c r="K32" s="25">
        <f>K6+K7+K8+K9+K10+K11+K12+K13+K15+K16+K17+K18+K19+K20+K21+K22+K23+K24+K25+K26+K28+K31</f>
        <v>335</v>
      </c>
      <c r="L32" s="41">
        <f>SUM(L8:L31)</f>
        <v>526</v>
      </c>
      <c r="M32" s="25">
        <f>SUM(M8:M31)</f>
        <v>100</v>
      </c>
      <c r="N32" s="25">
        <f>SUM(N8:N31)</f>
        <v>0</v>
      </c>
      <c r="O32" s="25">
        <f>O6+O7+O8+O9+O10+O11+O12+O13+O15+O16+O17+O18+O19+O20+O21+O22+O23+O24+O25+O26+O28+O31</f>
        <v>760</v>
      </c>
      <c r="P32" s="25">
        <f>P6+P7+P8+P9+P10+P11+P12+P13+P14+P15+P16+P17+P19+P20+P21+P22+P23+P24+P25+P26+P28+P31</f>
        <v>220</v>
      </c>
      <c r="Q32" s="36">
        <f>Q5+Q6+Q7+Q8+Q9+Q10+Q11+Q12+Q13+Q14+Q15+Q16+Q17+Q18+Q19+Q20+Q21+Q22+Q23+Q24+Q25+Q26+Q28+Q31</f>
        <v>0</v>
      </c>
    </row>
    <row r="33" spans="1:17" ht="12.75">
      <c r="A33" s="20" t="s">
        <v>50</v>
      </c>
      <c r="B33" s="17">
        <v>21272</v>
      </c>
      <c r="C33" s="18">
        <v>7410</v>
      </c>
      <c r="D33" s="18">
        <v>34.8</v>
      </c>
      <c r="E33" s="18">
        <v>5695</v>
      </c>
      <c r="F33" s="18">
        <v>4955</v>
      </c>
      <c r="G33" s="19">
        <v>431</v>
      </c>
      <c r="H33" s="19">
        <v>100</v>
      </c>
      <c r="I33" s="19"/>
      <c r="J33" s="19">
        <v>209</v>
      </c>
      <c r="K33" s="19"/>
      <c r="L33" s="38">
        <v>465</v>
      </c>
      <c r="M33" s="19"/>
      <c r="N33" s="19">
        <v>300</v>
      </c>
      <c r="O33" s="19">
        <v>660</v>
      </c>
      <c r="P33" s="19">
        <v>290</v>
      </c>
      <c r="Q33" s="19"/>
    </row>
    <row r="44" ht="12.75">
      <c r="G44" s="59"/>
    </row>
    <row r="45" ht="12.75">
      <c r="G45" s="59"/>
    </row>
  </sheetData>
  <mergeCells count="24">
    <mergeCell ref="K28:K29"/>
    <mergeCell ref="G44:G45"/>
    <mergeCell ref="B3:P3"/>
    <mergeCell ref="F4:J4"/>
    <mergeCell ref="L26:L27"/>
    <mergeCell ref="M26:M27"/>
    <mergeCell ref="N26:N27"/>
    <mergeCell ref="O26:O27"/>
    <mergeCell ref="P26:P27"/>
    <mergeCell ref="N28:N29"/>
    <mergeCell ref="A2:P2"/>
    <mergeCell ref="A3:A4"/>
    <mergeCell ref="B26:B27"/>
    <mergeCell ref="C26:C27"/>
    <mergeCell ref="D26:D27"/>
    <mergeCell ref="K26:K27"/>
    <mergeCell ref="A28:A29"/>
    <mergeCell ref="B28:B29"/>
    <mergeCell ref="C28:C29"/>
    <mergeCell ref="D28:D29"/>
    <mergeCell ref="O28:O29"/>
    <mergeCell ref="P28:P29"/>
    <mergeCell ref="L28:L29"/>
    <mergeCell ref="M28:M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Q33:Q33"/>
  <sheetViews>
    <sheetView workbookViewId="0" topLeftCell="A1">
      <selection activeCell="L9" sqref="L9"/>
    </sheetView>
  </sheetViews>
  <sheetFormatPr defaultColWidth="9.00390625" defaultRowHeight="12.75"/>
  <cols>
    <col min="1" max="1" width="15.75390625" style="0" customWidth="1"/>
    <col min="2" max="2" width="14.625" style="0" customWidth="1"/>
    <col min="3" max="3" width="14.25390625" style="0" customWidth="1"/>
    <col min="4" max="4" width="12.625" style="0" customWidth="1"/>
  </cols>
  <sheetData>
    <row r="33" ht="12.75">
      <c r="Q33" s="1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NONAME</cp:lastModifiedBy>
  <cp:lastPrinted>2014-05-22T02:36:13Z</cp:lastPrinted>
  <dcterms:created xsi:type="dcterms:W3CDTF">2012-05-24T07:33:28Z</dcterms:created>
  <dcterms:modified xsi:type="dcterms:W3CDTF">2014-05-22T02:36:30Z</dcterms:modified>
  <cp:category/>
  <cp:version/>
  <cp:contentType/>
  <cp:contentStatus/>
</cp:coreProperties>
</file>